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studioboidi.sharepoint.com/sites/Tutti/Documenti condivisi/Cartelle Personali/MICHELA BOIDI/Miei lavori/GdL Antiriciclaggio/"/>
    </mc:Choice>
  </mc:AlternateContent>
  <xr:revisionPtr revIDLastSave="113" documentId="8_{0D48727C-7ADD-4EA1-AC88-FC6F4DA8E784}" xr6:coauthVersionLast="47" xr6:coauthVersionMax="47" xr10:uidLastSave="{25451FA0-5D36-4EE4-9B63-61A5EAA12C90}"/>
  <bookViews>
    <workbookView xWindow="-120" yWindow="-120" windowWidth="29040" windowHeight="15720" xr2:uid="{00000000-000D-0000-FFFF-FFFF00000000}"/>
  </bookViews>
  <sheets>
    <sheet name="Autovalutazione" sheetId="1" r:id="rId1"/>
    <sheet name="Analisi tipologia clienti" sheetId="3" r:id="rId2"/>
    <sheet name="Analisi area geografica" sheetId="6" r:id="rId3"/>
    <sheet name="Analisi servizi offerti" sheetId="7" r:id="rId4"/>
  </sheets>
  <definedNames>
    <definedName name="_xlnm.Print_Area" localSheetId="0">Autovalutazione!$A$1:$F$50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C3" i="7"/>
  <c r="C3" i="6" l="1"/>
  <c r="A1" i="6"/>
  <c r="A1" i="3"/>
  <c r="F7" i="7"/>
  <c r="F6" i="7"/>
  <c r="C11" i="7" l="1" a="1"/>
  <c r="C11" i="7" s="1"/>
  <c r="B12" i="1" s="1"/>
  <c r="C9" i="7"/>
  <c r="D8" i="7"/>
  <c r="D7" i="7"/>
  <c r="D6" i="7"/>
  <c r="A1" i="7"/>
  <c r="C9" i="6"/>
  <c r="D9" i="6" s="1"/>
  <c r="F8" i="6"/>
  <c r="D8" i="6"/>
  <c r="D7" i="6"/>
  <c r="D6" i="6"/>
  <c r="F8" i="3"/>
  <c r="D7" i="3"/>
  <c r="D8" i="3"/>
  <c r="D6" i="3"/>
  <c r="C9" i="3"/>
  <c r="D9" i="3" s="1"/>
  <c r="F9" i="6" l="1"/>
  <c r="C11" i="6" s="1" a="1"/>
  <c r="C11" i="6" s="1"/>
  <c r="B10" i="1" s="1"/>
  <c r="F9" i="3"/>
  <c r="C11" i="3" s="1" a="1"/>
  <c r="C11" i="3" s="1"/>
  <c r="D9" i="7"/>
  <c r="B9" i="1" l="1"/>
  <c r="B26" i="1" s="1"/>
  <c r="D26" i="1" s="1"/>
  <c r="B3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<sst xmlns="http://schemas.openxmlformats.org/spreadsheetml/2006/main" count="95" uniqueCount="73">
  <si>
    <t>Vulnerabilità</t>
  </si>
  <si>
    <t>Molto Significativa</t>
  </si>
  <si>
    <t>Abbastanza Significativa</t>
  </si>
  <si>
    <t>Poco Significativa</t>
  </si>
  <si>
    <t>Non Significativa</t>
  </si>
  <si>
    <t>Non Significativo</t>
  </si>
  <si>
    <t>Poco Significativo</t>
  </si>
  <si>
    <t>Abbastanza Significativo</t>
  </si>
  <si>
    <t>Molto Significativo</t>
  </si>
  <si>
    <t>Rischio inerente</t>
  </si>
  <si>
    <t>Rischio Residuo</t>
  </si>
  <si>
    <t>Rischio Inerente</t>
  </si>
  <si>
    <t>Ponderazione</t>
  </si>
  <si>
    <t>Valore</t>
  </si>
  <si>
    <t>Natura Del Rischio</t>
  </si>
  <si>
    <t>Calcolo Rischio Residuo</t>
  </si>
  <si>
    <t>Organizzazione degli adempimenti relativi alla conservazione dei documenti, dati e informazioni</t>
  </si>
  <si>
    <t>Organizzazione degli adempimenti di adeguata verifica della clientela</t>
  </si>
  <si>
    <t>Formazione</t>
  </si>
  <si>
    <t>= assetto organizzativo, presidi ovvero carenze che permettono il concretizzarsi del rischio inerente</t>
  </si>
  <si>
    <t>Vulnerabilità dello studio</t>
  </si>
  <si>
    <t>Servizi Offerti</t>
  </si>
  <si>
    <t>Canali distributivi</t>
  </si>
  <si>
    <t>Area geografica di operatività</t>
  </si>
  <si>
    <t>Tipologia di clientela</t>
  </si>
  <si>
    <t>= rischio proprio delle attività svolte dal professionista</t>
  </si>
  <si>
    <t xml:space="preserve">AUTOVALUTAZIONE DEL RISCHIO </t>
  </si>
  <si>
    <t>Valore dell'indicatore di intensità</t>
  </si>
  <si>
    <t>NON SIGNIFICATIVA</t>
  </si>
  <si>
    <t>POCO SIGNIFICATIVA</t>
  </si>
  <si>
    <t>ABBASTANZA SIGNIFICATIVA</t>
  </si>
  <si>
    <t>MOLTO SIGNIFICATIVA</t>
  </si>
  <si>
    <t>Regola Tecnica n. 1, CNDCEC</t>
  </si>
  <si>
    <t>Valore numerico</t>
  </si>
  <si>
    <t>NON SIGNIFICATIVA PER PRESIDI COMPLETI E STRUTTURATI</t>
  </si>
  <si>
    <t>POCO SIGNIFICATIVA PER PRESIDI ORDINARI</t>
  </si>
  <si>
    <t>ABBASTANZA SIGNIFICATIVA PER PRESIDI LACUNOSI</t>
  </si>
  <si>
    <t>NUMERO TOTALE CLIENTI</t>
  </si>
  <si>
    <t>STUDIO ALFA</t>
  </si>
  <si>
    <t>GRADO DI RISCHIO ATTRIBUITO IN SEDE DI ADEGUATA VERIFICA</t>
  </si>
  <si>
    <t>NUMERO DI CLIENTI</t>
  </si>
  <si>
    <t xml:space="preserve">Analisi tipologia clienti </t>
  </si>
  <si>
    <t xml:space="preserve">Analisi area geografica clienti </t>
  </si>
  <si>
    <t>AREA GEOGRAFICA DI OPERATIVITA'</t>
  </si>
  <si>
    <t>Rilevanza 
(Vulnerabilità dello studio)</t>
  </si>
  <si>
    <t>Rilevanza 
(Rischio Inerente)</t>
  </si>
  <si>
    <t>DATA</t>
  </si>
  <si>
    <t>Rischio Inerente Tipologia di Clientela</t>
  </si>
  <si>
    <t>NON SIGNIFICATIVO</t>
  </si>
  <si>
    <t>POCO SIGNIFICATIVO</t>
  </si>
  <si>
    <t>ABBASTANZA SIGNIFICATIVO</t>
  </si>
  <si>
    <t>MOLTO SIGNIFICATIVO</t>
  </si>
  <si>
    <t>Vai al foglio di inserimento parametri</t>
  </si>
  <si>
    <t>Torna al report</t>
  </si>
  <si>
    <t>Rischio Inerente Tipologia di Clientela
% Rischio Abbastanza + Molto Significativo</t>
  </si>
  <si>
    <r>
      <t xml:space="preserve">Numero esiguo clienti (0% </t>
    </r>
    <r>
      <rPr>
        <sz val="11"/>
        <color theme="1"/>
        <rFont val="Calibri"/>
        <family val="2"/>
      </rPr>
      <t>≤ x &lt; 10%)</t>
    </r>
  </si>
  <si>
    <r>
      <t xml:space="preserve">Numero molto limitato clienti (10% </t>
    </r>
    <r>
      <rPr>
        <sz val="11"/>
        <color theme="1"/>
        <rFont val="Calibri"/>
        <family val="2"/>
      </rPr>
      <t>≤ x &lt; 25%)</t>
    </r>
  </si>
  <si>
    <r>
      <t xml:space="preserve">Numero significativo clienti (25% </t>
    </r>
    <r>
      <rPr>
        <sz val="11"/>
        <color theme="1"/>
        <rFont val="Calibri"/>
        <family val="2"/>
      </rPr>
      <t>≤ x &lt; 40%)</t>
    </r>
  </si>
  <si>
    <r>
      <t xml:space="preserve">Numero molto significativo clienti </t>
    </r>
    <r>
      <rPr>
        <sz val="11"/>
        <color theme="1"/>
        <rFont val="Calibri"/>
        <family val="2"/>
      </rPr>
      <t xml:space="preserve"> (x ≥ 40%)</t>
    </r>
  </si>
  <si>
    <t>Rischio Inerente Area geografica di operatività</t>
  </si>
  <si>
    <t>Rischio Inerente Area Geografica
% Rischio Abbastanza + Molto Significativo</t>
  </si>
  <si>
    <t>GRADO DI RISCHIO SERVIZI OFFERTI</t>
  </si>
  <si>
    <t>NUMERO DI 
SERVIZI OFFERTI</t>
  </si>
  <si>
    <t>Rischio Inerente Servizi Offerti</t>
  </si>
  <si>
    <t>Rischio Inerente Servizi Offerti
% Rischio Non + Poco significativo</t>
  </si>
  <si>
    <t>Rischio Molto Significativo (0% ≤ x &lt; 45%)</t>
  </si>
  <si>
    <t>Rischio Abbastanza Significativo (45% ≤ x ≤ 60%)</t>
  </si>
  <si>
    <t>Rischio Poco Significativo (60% &lt; x ≤ 80%)</t>
  </si>
  <si>
    <t>Rischio Non Significativo (x &gt; 80%)</t>
  </si>
  <si>
    <t>Esito autovalutazione del rischio residuo:</t>
  </si>
  <si>
    <t>Analisi servizi offerti</t>
  </si>
  <si>
    <t>MOLTO SIGNIFICATIVA PER PRESIDI INSUFFICENTI</t>
  </si>
  <si>
    <t>Organizzazione in materia di segnalazione di operazioni sospette e comunicazione delle violazioni relative alle norme sull'uso del contante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</si>
</sst>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;[Red]\(#,##0.0\);\-"/>
    <numFmt numFmtId="165" formatCode="#,##0;[Red]\(#,##0\);\-"/>
    <numFmt numFmtId="166" formatCode="0.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E00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164" fontId="4" fillId="0" borderId="0" xfId="2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9" fontId="4" fillId="0" borderId="1" xfId="1" applyFont="1" applyBorder="1" applyAlignment="1">
      <alignment horizontal="center" vertical="center"/>
    </xf>
    <xf numFmtId="164" fontId="4" fillId="0" borderId="1" xfId="2" applyNumberFormat="1" applyFont="1" applyBorder="1" applyAlignment="1">
      <alignment horizontal="center" vertical="center"/>
    </xf>
    <xf numFmtId="9" fontId="4" fillId="0" borderId="0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2" borderId="0" xfId="0" applyFont="1" applyFill="1" applyAlignment="1">
      <alignment horizontal="centerContinuous" vertic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quotePrefix="1" applyFont="1" applyAlignment="1">
      <alignment horizontal="center" vertical="center"/>
    </xf>
    <xf numFmtId="0" fontId="9" fillId="4" borderId="0" xfId="0" applyFont="1" applyFill="1" applyAlignment="1">
      <alignment horizontal="centerContinuous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vertical="center"/>
    </xf>
    <xf numFmtId="17" fontId="6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5" borderId="2" xfId="0" applyFill="1" applyBorder="1"/>
    <xf numFmtId="0" fontId="0" fillId="6" borderId="2" xfId="0" applyFill="1" applyBorder="1"/>
    <xf numFmtId="0" fontId="13" fillId="8" borderId="2" xfId="0" applyFont="1" applyFill="1" applyBorder="1"/>
    <xf numFmtId="0" fontId="0" fillId="7" borderId="2" xfId="0" applyFill="1" applyBorder="1"/>
    <xf numFmtId="0" fontId="14" fillId="0" borderId="0" xfId="0" applyFont="1"/>
    <xf numFmtId="0" fontId="0" fillId="5" borderId="2" xfId="0" applyFill="1" applyBorder="1" applyAlignment="1">
      <alignment horizontal="left" vertical="center" wrapText="1"/>
    </xf>
    <xf numFmtId="0" fontId="0" fillId="6" borderId="2" xfId="0" applyFill="1" applyBorder="1" applyAlignment="1">
      <alignment horizontal="left" vertical="center" wrapText="1"/>
    </xf>
    <xf numFmtId="0" fontId="0" fillId="8" borderId="2" xfId="0" applyFill="1" applyBorder="1" applyAlignment="1">
      <alignment horizontal="left" vertical="center" wrapText="1"/>
    </xf>
    <xf numFmtId="0" fontId="0" fillId="7" borderId="2" xfId="0" applyFill="1" applyBorder="1" applyAlignment="1">
      <alignment horizontal="left" vertical="center" wrapText="1"/>
    </xf>
    <xf numFmtId="17" fontId="2" fillId="0" borderId="0" xfId="0" quotePrefix="1" applyNumberFormat="1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/>
    </xf>
    <xf numFmtId="0" fontId="0" fillId="5" borderId="2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13" fillId="8" borderId="2" xfId="0" applyFont="1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" fillId="0" borderId="0" xfId="0" quotePrefix="1" applyNumberFormat="1" applyFont="1"/>
    <xf numFmtId="9" fontId="0" fillId="0" borderId="0" xfId="0" applyNumberFormat="1"/>
    <xf numFmtId="165" fontId="16" fillId="9" borderId="0" xfId="2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left" wrapText="1"/>
    </xf>
    <xf numFmtId="1" fontId="0" fillId="0" borderId="0" xfId="3" applyNumberFormat="1" applyFont="1" applyFill="1" applyAlignment="1">
      <alignment horizontal="center"/>
    </xf>
    <xf numFmtId="1" fontId="0" fillId="0" borderId="0" xfId="3" applyNumberFormat="1" applyFont="1" applyAlignment="1">
      <alignment horizontal="center"/>
    </xf>
    <xf numFmtId="0" fontId="17" fillId="0" borderId="0" xfId="4"/>
    <xf numFmtId="9" fontId="0" fillId="0" borderId="0" xfId="1" applyFont="1" applyAlignment="1">
      <alignment horizontal="center"/>
    </xf>
    <xf numFmtId="9" fontId="15" fillId="0" borderId="0" xfId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18" fillId="0" borderId="0" xfId="0" applyFont="1"/>
    <xf numFmtId="9" fontId="13" fillId="0" borderId="0" xfId="1" applyFont="1" applyAlignment="1">
      <alignment horizontal="center"/>
    </xf>
    <xf numFmtId="166" fontId="0" fillId="0" borderId="0" xfId="0" applyNumberFormat="1"/>
    <xf numFmtId="1" fontId="0" fillId="0" borderId="3" xfId="3" applyNumberFormat="1" applyFont="1" applyFill="1" applyBorder="1" applyAlignment="1">
      <alignment horizontal="center"/>
    </xf>
    <xf numFmtId="2" fontId="17" fillId="0" borderId="0" xfId="4" applyNumberFormat="1" applyAlignment="1">
      <alignment horizontal="center"/>
    </xf>
    <xf numFmtId="165" fontId="16" fillId="0" borderId="0" xfId="2" applyNumberFormat="1" applyFont="1" applyAlignment="1">
      <alignment horizontal="left" vertical="center"/>
    </xf>
    <xf numFmtId="49" fontId="10" fillId="9" borderId="0" xfId="0" applyNumberFormat="1" applyFont="1" applyFill="1" applyAlignment="1" applyProtection="1">
      <alignment horizontal="center" vertical="center"/>
      <protection locked="0"/>
    </xf>
    <xf numFmtId="165" fontId="16" fillId="0" borderId="0" xfId="2" applyNumberFormat="1" applyFont="1" applyAlignment="1">
      <alignment horizontal="center" vertical="center"/>
    </xf>
    <xf numFmtId="1" fontId="0" fillId="9" borderId="3" xfId="3" applyNumberFormat="1" applyFont="1" applyFill="1" applyBorder="1" applyAlignment="1" applyProtection="1">
      <alignment horizontal="center"/>
      <protection locked="0"/>
    </xf>
    <xf numFmtId="1" fontId="0" fillId="9" borderId="0" xfId="3" applyNumberFormat="1" applyFont="1" applyFill="1" applyAlignment="1" applyProtection="1">
      <alignment horizontal="center"/>
      <protection locked="0"/>
    </xf>
    <xf numFmtId="1" fontId="0" fillId="9" borderId="3" xfId="3" applyNumberFormat="1" applyFont="1" applyFill="1" applyBorder="1" applyAlignment="1" applyProtection="1">
      <alignment horizontal="center"/>
    </xf>
    <xf numFmtId="0" fontId="2" fillId="0" borderId="0" xfId="0" applyFont="1" applyAlignment="1">
      <alignment horizontal="right" vertical="center" textRotation="90" wrapText="1"/>
    </xf>
    <xf numFmtId="0" fontId="8" fillId="3" borderId="0" xfId="0" quotePrefix="1" applyFont="1" applyFill="1" applyAlignment="1">
      <alignment horizontal="center" vertical="center"/>
    </xf>
    <xf numFmtId="0" fontId="10" fillId="9" borderId="1" xfId="0" applyFont="1" applyFill="1" applyBorder="1" applyAlignment="1" applyProtection="1">
      <alignment horizontal="center" vertical="center"/>
      <protection locked="0"/>
    </xf>
    <xf numFmtId="164" fontId="5" fillId="0" borderId="0" xfId="2" applyNumberFormat="1" applyFont="1" applyAlignment="1">
      <alignment horizontal="center" vertical="center"/>
    </xf>
    <xf numFmtId="164" fontId="5" fillId="0" borderId="1" xfId="2" applyNumberFormat="1" applyFont="1" applyBorder="1" applyAlignment="1">
      <alignment horizontal="center" vertical="center"/>
    </xf>
    <xf numFmtId="0" fontId="17" fillId="0" borderId="0" xfId="4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9" fillId="4" borderId="0" xfId="0" applyFont="1" applyFill="1" applyAlignment="1">
      <alignment horizontal="left" vertical="center" wrapText="1"/>
    </xf>
    <xf numFmtId="164" fontId="4" fillId="5" borderId="0" xfId="2" applyNumberFormat="1" applyFont="1" applyFill="1" applyAlignment="1">
      <alignment horizontal="center" vertical="center"/>
    </xf>
    <xf numFmtId="164" fontId="4" fillId="6" borderId="0" xfId="2" applyNumberFormat="1" applyFont="1" applyFill="1" applyAlignment="1">
      <alignment horizontal="center" vertical="center"/>
    </xf>
    <xf numFmtId="164" fontId="4" fillId="8" borderId="0" xfId="2" applyNumberFormat="1" applyFont="1" applyFill="1" applyAlignment="1">
      <alignment horizontal="center" vertical="center"/>
    </xf>
    <xf numFmtId="164" fontId="4" fillId="10" borderId="0" xfId="2" applyNumberFormat="1" applyFont="1" applyFill="1" applyAlignment="1">
      <alignment horizontal="center" vertical="center"/>
    </xf>
  </cellXfs>
  <cellStyles count="5">
    <cellStyle name="Collegamento ipertestuale" xfId="4" builtinId="8"/>
    <cellStyle name="Migliaia" xfId="3" builtinId="3"/>
    <cellStyle name="Normale" xfId="0" builtinId="0"/>
    <cellStyle name="Normale 3" xfId="2" xr:uid="{00000000-0005-0000-0000-000003000000}"/>
    <cellStyle name="Percentuale" xfId="1" builtinId="5"/>
  </cellStyles>
  <dxfs count="28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1"/>
  <sheetViews>
    <sheetView showGridLines="0" tabSelected="1" topLeftCell="A26" zoomScale="85" zoomScaleNormal="85" zoomScaleSheetLayoutView="100" workbookViewId="0">
      <selection activeCell="B21" sqref="B21"/>
    </sheetView>
  </sheetViews>
  <sheetFormatPr defaultColWidth="0" defaultRowHeight="15" zeroHeight="1" x14ac:dyDescent="0.25"/>
  <cols>
    <col min="1" max="1" width="50.28515625" style="1" customWidth="1"/>
    <col min="2" max="2" width="19.5703125" customWidth="1"/>
    <col min="3" max="6" width="13" customWidth="1"/>
    <col min="7" max="8" width="9.140625" hidden="1" customWidth="1"/>
    <col min="9" max="9" width="35.140625" hidden="1" customWidth="1"/>
    <col min="10" max="16384" width="9.140625" hidden="1"/>
  </cols>
  <sheetData>
    <row r="1" spans="1:6" s="1" customFormat="1" x14ac:dyDescent="0.25">
      <c r="A1" s="14"/>
    </row>
    <row r="2" spans="1:6" s="22" customFormat="1" ht="17.25" x14ac:dyDescent="0.25">
      <c r="A2" s="23" t="s">
        <v>26</v>
      </c>
      <c r="F2" s="63" t="s">
        <v>46</v>
      </c>
    </row>
    <row r="3" spans="1:6" s="19" customFormat="1" ht="15.75" x14ac:dyDescent="0.25">
      <c r="A3" s="21"/>
      <c r="B3" s="20"/>
    </row>
    <row r="4" spans="1:6" s="19" customFormat="1" ht="17.25" x14ac:dyDescent="0.25">
      <c r="A4" s="70" t="s">
        <v>38</v>
      </c>
      <c r="B4" s="70"/>
      <c r="C4" s="70"/>
      <c r="D4" s="70"/>
      <c r="E4" s="70"/>
      <c r="F4" s="70"/>
    </row>
    <row r="5" spans="1:6" x14ac:dyDescent="0.25">
      <c r="A5" s="14"/>
      <c r="B5" s="18"/>
    </row>
    <row r="6" spans="1:6" s="11" customFormat="1" ht="15.75" x14ac:dyDescent="0.25">
      <c r="A6" s="17" t="s">
        <v>11</v>
      </c>
      <c r="B6" s="17"/>
      <c r="C6" s="17"/>
      <c r="D6" s="17"/>
      <c r="E6" s="17"/>
      <c r="F6" s="17"/>
    </row>
    <row r="7" spans="1:6" x14ac:dyDescent="0.25">
      <c r="A7" s="69" t="s">
        <v>25</v>
      </c>
      <c r="B7" s="69"/>
      <c r="C7" s="69"/>
      <c r="D7" s="69"/>
      <c r="E7" s="69"/>
      <c r="F7" s="69"/>
    </row>
    <row r="8" spans="1:6" x14ac:dyDescent="0.25">
      <c r="A8" s="14"/>
    </row>
    <row r="9" spans="1:6" ht="30.75" customHeight="1" x14ac:dyDescent="0.25">
      <c r="A9" s="1" t="s">
        <v>24</v>
      </c>
      <c r="B9" s="64" t="str">
        <f>'Analisi tipologia clienti'!C11</f>
        <v>DA COMPILARE</v>
      </c>
      <c r="C9" s="73" t="s">
        <v>52</v>
      </c>
      <c r="D9" s="73"/>
      <c r="E9" s="73"/>
      <c r="F9" s="73"/>
    </row>
    <row r="10" spans="1:6" ht="30.75" customHeight="1" x14ac:dyDescent="0.25">
      <c r="A10" s="1" t="s">
        <v>23</v>
      </c>
      <c r="B10" s="64" t="str">
        <f>'Analisi area geografica'!C11</f>
        <v>DA COMPILARE</v>
      </c>
      <c r="C10" s="73" t="s">
        <v>52</v>
      </c>
      <c r="D10" s="73"/>
      <c r="E10" s="73"/>
      <c r="F10" s="73"/>
    </row>
    <row r="11" spans="1:6" ht="30.75" customHeight="1" x14ac:dyDescent="0.25">
      <c r="A11" s="1" t="s">
        <v>22</v>
      </c>
      <c r="B11" s="46"/>
    </row>
    <row r="12" spans="1:6" ht="30.75" customHeight="1" x14ac:dyDescent="0.25">
      <c r="A12" s="1" t="s">
        <v>21</v>
      </c>
      <c r="B12" s="64" t="str">
        <f>'Analisi servizi offerti'!C11</f>
        <v>DA COMPILARE</v>
      </c>
      <c r="C12" s="73" t="s">
        <v>52</v>
      </c>
      <c r="D12" s="73"/>
      <c r="E12" s="73"/>
      <c r="F12" s="73"/>
    </row>
    <row r="13" spans="1:6" x14ac:dyDescent="0.25"/>
    <row r="14" spans="1:6" s="11" customFormat="1" ht="15.75" x14ac:dyDescent="0.25">
      <c r="A14" s="17" t="s">
        <v>20</v>
      </c>
      <c r="B14" s="17"/>
      <c r="C14" s="17"/>
      <c r="D14" s="17"/>
      <c r="E14" s="17"/>
      <c r="F14" s="17"/>
    </row>
    <row r="15" spans="1:6" x14ac:dyDescent="0.25">
      <c r="A15" s="69" t="s">
        <v>19</v>
      </c>
      <c r="B15" s="69"/>
      <c r="C15" s="69"/>
      <c r="D15" s="69"/>
      <c r="E15" s="69"/>
      <c r="F15" s="69"/>
    </row>
    <row r="16" spans="1:6" x14ac:dyDescent="0.25">
      <c r="A16" s="16"/>
      <c r="B16" s="16"/>
      <c r="C16" s="16"/>
      <c r="D16" s="16"/>
      <c r="E16" s="16"/>
      <c r="F16" s="16"/>
    </row>
    <row r="17" spans="1:6" ht="30.75" customHeight="1" x14ac:dyDescent="0.25">
      <c r="A17" s="1" t="s">
        <v>18</v>
      </c>
      <c r="B17" s="46"/>
    </row>
    <row r="18" spans="1:6" s="15" customFormat="1" ht="30.75" customHeight="1" x14ac:dyDescent="0.25">
      <c r="A18" s="15" t="s">
        <v>17</v>
      </c>
      <c r="B18" s="46"/>
    </row>
    <row r="19" spans="1:6" s="15" customFormat="1" ht="30.75" customHeight="1" x14ac:dyDescent="0.25">
      <c r="A19" s="15" t="s">
        <v>16</v>
      </c>
      <c r="B19" s="46"/>
    </row>
    <row r="20" spans="1:6" s="15" customFormat="1" ht="47.25" customHeight="1" x14ac:dyDescent="0.25">
      <c r="A20" s="15" t="s">
        <v>72</v>
      </c>
      <c r="B20" s="46"/>
    </row>
    <row r="21" spans="1:6" x14ac:dyDescent="0.25">
      <c r="A21" s="14"/>
      <c r="B21" s="13"/>
    </row>
    <row r="22" spans="1:6" x14ac:dyDescent="0.25"/>
    <row r="23" spans="1:6" s="11" customFormat="1" ht="15.75" x14ac:dyDescent="0.25">
      <c r="A23" s="12" t="s">
        <v>15</v>
      </c>
      <c r="B23" s="12"/>
      <c r="C23" s="12"/>
      <c r="D23" s="12"/>
      <c r="E23" s="12"/>
      <c r="F23" s="12"/>
    </row>
    <row r="24" spans="1:6" s="1" customFormat="1" x14ac:dyDescent="0.25"/>
    <row r="25" spans="1:6" s="1" customFormat="1" x14ac:dyDescent="0.25">
      <c r="A25" s="10" t="s">
        <v>14</v>
      </c>
      <c r="B25" s="9" t="s">
        <v>13</v>
      </c>
      <c r="C25" s="9" t="s">
        <v>12</v>
      </c>
      <c r="D25" s="5"/>
      <c r="E25" s="5"/>
      <c r="F25" s="5"/>
    </row>
    <row r="26" spans="1:6" s="1" customFormat="1" x14ac:dyDescent="0.25">
      <c r="A26" s="1" t="s">
        <v>11</v>
      </c>
      <c r="B26" s="4" t="str">
        <f>IF(COUNT(B9:B12)&lt;4,"N.D.",(AVERAGE(B9:B12)))</f>
        <v>N.D.</v>
      </c>
      <c r="C26" s="8">
        <v>0.4</v>
      </c>
      <c r="D26" s="71" t="str">
        <f>IFERROR(B26*C26+B27*C27,"N.D.")</f>
        <v>N.D.</v>
      </c>
      <c r="E26" s="74" t="s">
        <v>10</v>
      </c>
      <c r="F26" s="74"/>
    </row>
    <row r="27" spans="1:6" s="1" customFormat="1" x14ac:dyDescent="0.25">
      <c r="A27" s="5" t="s">
        <v>0</v>
      </c>
      <c r="B27" s="7" t="str">
        <f>IF(COUNT(B17:B20)&lt;4,"N.D.",ROUND(AVERAGE(B17:B20),0))</f>
        <v>N.D.</v>
      </c>
      <c r="C27" s="6">
        <v>0.6</v>
      </c>
      <c r="D27" s="72"/>
      <c r="E27" s="75"/>
      <c r="F27" s="75"/>
    </row>
    <row r="28" spans="1:6" s="1" customFormat="1" x14ac:dyDescent="0.25"/>
    <row r="29" spans="1:6" s="1" customFormat="1" x14ac:dyDescent="0.25">
      <c r="A29" s="68" t="s">
        <v>9</v>
      </c>
      <c r="B29" s="1" t="s">
        <v>8</v>
      </c>
      <c r="C29" s="78"/>
      <c r="D29" s="79"/>
      <c r="E29" s="79"/>
      <c r="F29" s="80"/>
    </row>
    <row r="30" spans="1:6" s="1" customFormat="1" x14ac:dyDescent="0.25">
      <c r="A30" s="68"/>
      <c r="B30" s="1" t="s">
        <v>7</v>
      </c>
      <c r="C30" s="78"/>
      <c r="D30" s="78"/>
      <c r="E30" s="79"/>
      <c r="F30" s="80"/>
    </row>
    <row r="31" spans="1:6" s="1" customFormat="1" x14ac:dyDescent="0.25">
      <c r="A31" s="68"/>
      <c r="B31" s="1" t="s">
        <v>6</v>
      </c>
      <c r="C31" s="77"/>
      <c r="D31" s="78"/>
      <c r="E31" s="79"/>
      <c r="F31" s="79"/>
    </row>
    <row r="32" spans="1:6" s="1" customFormat="1" x14ac:dyDescent="0.25">
      <c r="A32" s="68"/>
      <c r="B32" s="1" t="s">
        <v>5</v>
      </c>
      <c r="C32" s="77"/>
      <c r="D32" s="78"/>
      <c r="E32" s="78"/>
      <c r="F32" s="79"/>
    </row>
    <row r="33" spans="1:6" s="1" customFormat="1" ht="30" x14ac:dyDescent="0.25">
      <c r="C33" s="43" t="s">
        <v>4</v>
      </c>
      <c r="D33" s="43" t="s">
        <v>3</v>
      </c>
      <c r="E33" s="43" t="s">
        <v>2</v>
      </c>
      <c r="F33" s="43" t="s">
        <v>1</v>
      </c>
    </row>
    <row r="34" spans="1:6" s="1" customFormat="1" x14ac:dyDescent="0.25">
      <c r="C34" s="3" t="s">
        <v>0</v>
      </c>
      <c r="D34" s="2"/>
      <c r="E34" s="3"/>
      <c r="F34" s="2"/>
    </row>
    <row r="35" spans="1:6" s="1" customFormat="1" x14ac:dyDescent="0.25"/>
    <row r="36" spans="1:6" s="1" customFormat="1" x14ac:dyDescent="0.25">
      <c r="A36" s="1" t="s">
        <v>69</v>
      </c>
      <c r="B36" s="62" t="b">
        <f>IF(D26=0,0,IF(OR(D26&lt;1.6),"Non significativo",IF(OR(D26&lt;2.6),"Poco significativo",IF(OR(D26&lt;3.6),"Abbastanza significativo",IF(OR(D26&lt;=4),"Molto Significativo")))))</f>
        <v>0</v>
      </c>
    </row>
    <row r="37" spans="1:6" s="1" customFormat="1" x14ac:dyDescent="0.25"/>
    <row r="38" spans="1:6" s="1" customFormat="1" ht="47.25" x14ac:dyDescent="0.25">
      <c r="A38" s="42" t="s">
        <v>45</v>
      </c>
      <c r="B38" s="40" t="s">
        <v>27</v>
      </c>
    </row>
    <row r="39" spans="1:6" x14ac:dyDescent="0.25">
      <c r="A39" s="24" t="s">
        <v>28</v>
      </c>
      <c r="B39" s="24">
        <v>1</v>
      </c>
      <c r="C39" s="1"/>
      <c r="D39" s="1"/>
      <c r="E39" s="1"/>
    </row>
    <row r="40" spans="1:6" x14ac:dyDescent="0.25">
      <c r="A40" s="25" t="s">
        <v>29</v>
      </c>
      <c r="B40" s="25">
        <v>2</v>
      </c>
      <c r="C40" s="1"/>
      <c r="D40" s="1"/>
      <c r="E40" s="1"/>
    </row>
    <row r="41" spans="1:6" x14ac:dyDescent="0.25">
      <c r="A41" s="26" t="s">
        <v>30</v>
      </c>
      <c r="B41" s="26">
        <v>3</v>
      </c>
      <c r="C41" s="1"/>
      <c r="D41" s="1"/>
      <c r="E41" s="1"/>
    </row>
    <row r="42" spans="1:6" x14ac:dyDescent="0.25">
      <c r="A42" s="27" t="s">
        <v>31</v>
      </c>
      <c r="B42" s="27">
        <v>4</v>
      </c>
      <c r="C42" s="1"/>
      <c r="D42" s="1"/>
      <c r="E42" s="1"/>
    </row>
    <row r="43" spans="1:6" x14ac:dyDescent="0.25">
      <c r="A43" s="28" t="s">
        <v>32</v>
      </c>
      <c r="C43" s="1"/>
      <c r="D43" s="1"/>
      <c r="E43" s="1"/>
    </row>
    <row r="44" spans="1:6" ht="15.75" x14ac:dyDescent="0.25">
      <c r="A44" s="11"/>
      <c r="B44" s="11"/>
      <c r="C44" s="1"/>
      <c r="D44" s="1"/>
      <c r="E44" s="1"/>
    </row>
    <row r="45" spans="1:6" ht="31.5" x14ac:dyDescent="0.25">
      <c r="A45" s="42" t="s">
        <v>44</v>
      </c>
      <c r="B45" s="41" t="s">
        <v>33</v>
      </c>
      <c r="C45" s="1"/>
      <c r="D45" s="1"/>
      <c r="E45" s="1"/>
    </row>
    <row r="46" spans="1:6" ht="30" x14ac:dyDescent="0.25">
      <c r="A46" s="29" t="s">
        <v>34</v>
      </c>
      <c r="B46" s="36">
        <v>1</v>
      </c>
      <c r="C46" s="1"/>
      <c r="D46" s="1"/>
      <c r="E46" s="1"/>
    </row>
    <row r="47" spans="1:6" x14ac:dyDescent="0.25">
      <c r="A47" s="30" t="s">
        <v>35</v>
      </c>
      <c r="B47" s="37">
        <v>2</v>
      </c>
      <c r="C47" s="1"/>
      <c r="D47" s="1"/>
      <c r="E47" s="1"/>
    </row>
    <row r="48" spans="1:6" x14ac:dyDescent="0.25">
      <c r="A48" s="31" t="s">
        <v>36</v>
      </c>
      <c r="B48" s="38">
        <v>3</v>
      </c>
      <c r="C48" s="1"/>
      <c r="D48" s="1"/>
      <c r="E48" s="1"/>
    </row>
    <row r="49" spans="1:5" x14ac:dyDescent="0.25">
      <c r="A49" s="32" t="s">
        <v>71</v>
      </c>
      <c r="B49" s="39">
        <v>4</v>
      </c>
      <c r="C49" s="1"/>
      <c r="D49" s="1"/>
      <c r="E49" s="1"/>
    </row>
    <row r="50" spans="1:5" x14ac:dyDescent="0.25">
      <c r="A50" s="28" t="s">
        <v>32</v>
      </c>
      <c r="C50" s="1"/>
      <c r="D50" s="1"/>
      <c r="E50" s="1"/>
    </row>
    <row r="51" spans="1:5" x14ac:dyDescent="0.25"/>
  </sheetData>
  <mergeCells count="9">
    <mergeCell ref="A29:A32"/>
    <mergeCell ref="A15:F15"/>
    <mergeCell ref="A4:F4"/>
    <mergeCell ref="A7:F7"/>
    <mergeCell ref="D26:D27"/>
    <mergeCell ref="C9:F9"/>
    <mergeCell ref="C10:F10"/>
    <mergeCell ref="C12:F12"/>
    <mergeCell ref="E26:F27"/>
  </mergeCells>
  <conditionalFormatting sqref="B36">
    <cfRule type="containsText" dxfId="27" priority="1" operator="containsText" text="Molto Significativo">
      <formula>NOT(ISERROR(SEARCH("Molto Significativo",B36)))</formula>
    </cfRule>
    <cfRule type="containsText" dxfId="26" priority="2" operator="containsText" text="Non Significativo">
      <formula>NOT(ISERROR(SEARCH("Non Significativo",B36)))</formula>
    </cfRule>
    <cfRule type="containsText" dxfId="25" priority="3" operator="containsText" text="Poco significativo$C$80:$D$80">
      <formula>NOT(ISERROR(SEARCH("Poco significativo$C$80:$D$80",B36)))</formula>
    </cfRule>
    <cfRule type="containsText" dxfId="24" priority="4" operator="containsText" text="Abbastanza significativo">
      <formula>NOT(ISERROR(SEARCH("Abbastanza significativo",B36)))</formula>
    </cfRule>
    <cfRule type="containsText" dxfId="23" priority="5" operator="containsText" text="Molto significativo">
      <formula>NOT(ISERROR(SEARCH("Molto significativo",B36)))</formula>
    </cfRule>
    <cfRule type="containsText" dxfId="22" priority="6" operator="containsText" text="Abbastanza significativo">
      <formula>NOT(ISERROR(SEARCH("Abbastanza significativo",B36)))</formula>
    </cfRule>
    <cfRule type="containsText" dxfId="21" priority="7" operator="containsText" text="Poco significativo">
      <formula>NOT(ISERROR(SEARCH("Poco significativo",B36)))</formula>
    </cfRule>
    <cfRule type="containsText" dxfId="20" priority="8" operator="containsText" text="Non significativo">
      <formula>NOT(ISERROR(SEARCH("Non significativo",B36)))</formula>
    </cfRule>
    <cfRule type="containsText" dxfId="19" priority="9" operator="containsText" text="Rafforzata">
      <formula>NOT(ISERROR(SEARCH("Rafforzata",B36)))</formula>
    </cfRule>
    <cfRule type="containsText" dxfId="18" priority="10" operator="containsText" text="Ordinaria">
      <formula>NOT(ISERROR(SEARCH("Ordinaria",B36)))</formula>
    </cfRule>
    <cfRule type="containsText" dxfId="17" priority="11" operator="containsText" text="Semplificata">
      <formula>NOT(ISERROR(SEARCH("Semplificata",B36)))</formula>
    </cfRule>
    <cfRule type="containsText" dxfId="16" priority="12" operator="containsText" text="Prestazioni a rischio non significativo">
      <formula>NOT(ISERROR(SEARCH("Prestazioni a rischio non significativo",B36)))</formula>
    </cfRule>
  </conditionalFormatting>
  <conditionalFormatting sqref="C29">
    <cfRule type="expression" dxfId="15" priority="16">
      <formula>+AND($B$26=4,$B$27=1)</formula>
    </cfRule>
  </conditionalFormatting>
  <conditionalFormatting sqref="C30">
    <cfRule type="expression" dxfId="14" priority="15">
      <formula>+AND($B$26=3,$B$27=1)</formula>
    </cfRule>
  </conditionalFormatting>
  <conditionalFormatting sqref="C31">
    <cfRule type="expression" dxfId="13" priority="14">
      <formula>+AND($B$26=2,$B$27=1)</formula>
    </cfRule>
  </conditionalFormatting>
  <conditionalFormatting sqref="C32">
    <cfRule type="expression" dxfId="12" priority="13">
      <formula>+AND($B$26=1,$B$27=1)</formula>
    </cfRule>
  </conditionalFormatting>
  <conditionalFormatting sqref="D29">
    <cfRule type="expression" dxfId="11" priority="17">
      <formula>+AND($B$26=4,$B$27=2)</formula>
    </cfRule>
  </conditionalFormatting>
  <conditionalFormatting sqref="D30">
    <cfRule type="expression" dxfId="10" priority="18">
      <formula>+AND($B$26=3,$B$27=2)</formula>
    </cfRule>
  </conditionalFormatting>
  <conditionalFormatting sqref="D31">
    <cfRule type="expression" dxfId="9" priority="19">
      <formula>+AND($B$26=2,$B$27=2)</formula>
    </cfRule>
  </conditionalFormatting>
  <conditionalFormatting sqref="D32">
    <cfRule type="expression" dxfId="8" priority="20">
      <formula>+AND($B$26=1,$B$27=2)</formula>
    </cfRule>
  </conditionalFormatting>
  <conditionalFormatting sqref="E29">
    <cfRule type="expression" dxfId="7" priority="24">
      <formula>+AND($B$26=4,$B$27=3)</formula>
    </cfRule>
  </conditionalFormatting>
  <conditionalFormatting sqref="E30">
    <cfRule type="expression" dxfId="6" priority="23">
      <formula>+AND($B$26=3,$B$27=3)</formula>
    </cfRule>
  </conditionalFormatting>
  <conditionalFormatting sqref="E31">
    <cfRule type="expression" dxfId="5" priority="22">
      <formula>+AND($B$26=2,$B$27=3)</formula>
    </cfRule>
  </conditionalFormatting>
  <conditionalFormatting sqref="E32">
    <cfRule type="expression" dxfId="4" priority="21">
      <formula>+AND($B$26=1,$B$27=3)</formula>
    </cfRule>
  </conditionalFormatting>
  <conditionalFormatting sqref="F29:F30">
    <cfRule type="expression" dxfId="3" priority="25">
      <formula>+AND($B$26=4,$B$27=4)</formula>
    </cfRule>
  </conditionalFormatting>
  <conditionalFormatting sqref="F31">
    <cfRule type="expression" dxfId="1" priority="27">
      <formula>+AND($B$26=2,$B$27=4)</formula>
    </cfRule>
  </conditionalFormatting>
  <conditionalFormatting sqref="F32">
    <cfRule type="expression" dxfId="0" priority="28">
      <formula>+AND($B$26=1,$B$27=4)</formula>
    </cfRule>
  </conditionalFormatting>
  <dataValidations count="2">
    <dataValidation type="whole" allowBlank="1" showInputMessage="1" showErrorMessage="1" errorTitle="ATTENZIONE" error="Inserire un valore (INTERO) compreso tra 1 (rischio non significativo) e 4 (rischio molto significativo)." sqref="B11" xr:uid="{00000000-0002-0000-0000-000000000000}">
      <formula1>1</formula1>
      <formula2>4</formula2>
    </dataValidation>
    <dataValidation type="whole" allowBlank="1" showInputMessage="1" showErrorMessage="1" errorTitle="ATTENZIONE" error="Inserire un valore (INTERO) compreso tra 1 (rilevanza non significativa) e 4 (rilevanza molto significativa)." sqref="B17:B20" xr:uid="{00000000-0002-0000-0000-000001000000}">
      <formula1>1</formula1>
      <formula2>4</formula2>
    </dataValidation>
  </dataValidations>
  <hyperlinks>
    <hyperlink ref="C9" location="'Analisi tipologia clienti'!A1" display="Vai al foglio di inserimento parametri" xr:uid="{00000000-0004-0000-0000-000000000000}"/>
    <hyperlink ref="C10" location="'Analisi tipologia clienti'!A1" display="Vai al foglio di inserimento parametri" xr:uid="{00000000-0004-0000-0000-000001000000}"/>
    <hyperlink ref="C10:F10" location="'Analisi area geografica'!A1" display="Vai al foglio di inserimento parametri" xr:uid="{00000000-0004-0000-0000-000002000000}"/>
    <hyperlink ref="C12" location="'Analisi tipologia clienti'!A1" display="Vai al foglio di inserimento parametri" xr:uid="{00000000-0004-0000-0000-000003000000}"/>
    <hyperlink ref="C12:F12" location="'Analisi servizi offerti'!A1" display="Vai al foglio di inserimento parametri" xr:uid="{00000000-0004-0000-0000-000004000000}"/>
  </hyperlinks>
  <pageMargins left="0.51181102362204722" right="0.5118110236220472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8"/>
  <sheetViews>
    <sheetView showGridLines="0" zoomScale="130" zoomScaleNormal="130" workbookViewId="0">
      <selection activeCell="C3" sqref="C3"/>
    </sheetView>
  </sheetViews>
  <sheetFormatPr defaultColWidth="0" defaultRowHeight="15" zeroHeight="1" x14ac:dyDescent="0.25"/>
  <cols>
    <col min="1" max="1" width="41.85546875" customWidth="1"/>
    <col min="2" max="2" width="7.28515625" customWidth="1"/>
    <col min="3" max="3" width="18.5703125" bestFit="1" customWidth="1"/>
    <col min="4" max="4" width="9.140625" customWidth="1"/>
    <col min="5" max="6" width="0" hidden="1" customWidth="1"/>
    <col min="7" max="16384" width="9.140625" hidden="1"/>
  </cols>
  <sheetData>
    <row r="1" spans="1:6" x14ac:dyDescent="0.25">
      <c r="A1" s="44" t="str">
        <f>Autovalutazione!F2</f>
        <v>DATA</v>
      </c>
      <c r="B1" s="44"/>
      <c r="C1" s="50" t="s">
        <v>53</v>
      </c>
    </row>
    <row r="2" spans="1:6" ht="15.75" thickBot="1" x14ac:dyDescent="0.3">
      <c r="A2" s="33" t="s">
        <v>41</v>
      </c>
      <c r="B2" s="33"/>
    </row>
    <row r="3" spans="1:6" ht="15.75" thickBot="1" x14ac:dyDescent="0.3">
      <c r="A3" s="55" t="s">
        <v>37</v>
      </c>
      <c r="C3" s="65"/>
    </row>
    <row r="4" spans="1:6" x14ac:dyDescent="0.25"/>
    <row r="5" spans="1:6" ht="29.45" customHeight="1" x14ac:dyDescent="0.25">
      <c r="A5" s="54" t="s">
        <v>39</v>
      </c>
      <c r="B5" s="34"/>
      <c r="C5" s="53" t="s">
        <v>40</v>
      </c>
    </row>
    <row r="6" spans="1:6" x14ac:dyDescent="0.25">
      <c r="A6" s="35" t="s">
        <v>48</v>
      </c>
      <c r="B6" s="35"/>
      <c r="C6" s="66"/>
      <c r="D6" s="51" t="str">
        <f>IFERROR(C6/$C$3,"N.D.")</f>
        <v>N.D.</v>
      </c>
    </row>
    <row r="7" spans="1:6" x14ac:dyDescent="0.25">
      <c r="A7" s="35" t="s">
        <v>49</v>
      </c>
      <c r="B7" s="35"/>
      <c r="C7" s="66"/>
      <c r="D7" s="51" t="str">
        <f t="shared" ref="D7:D9" si="0">IFERROR(C7/$C$3,"N.D.")</f>
        <v>N.D.</v>
      </c>
    </row>
    <row r="8" spans="1:6" x14ac:dyDescent="0.25">
      <c r="A8" s="35" t="s">
        <v>50</v>
      </c>
      <c r="B8" s="35"/>
      <c r="C8" s="66">
        <v>0</v>
      </c>
      <c r="D8" s="52" t="str">
        <f t="shared" si="0"/>
        <v>N.D.</v>
      </c>
      <c r="F8" t="e">
        <f t="shared" ref="F8:F9" si="1">C8/$C$3</f>
        <v>#DIV/0!</v>
      </c>
    </row>
    <row r="9" spans="1:6" x14ac:dyDescent="0.25">
      <c r="A9" s="35" t="s">
        <v>51</v>
      </c>
      <c r="B9" s="35"/>
      <c r="C9" s="48">
        <f>C3-SUM(C6:C8)</f>
        <v>0</v>
      </c>
      <c r="D9" s="52" t="str">
        <f t="shared" si="0"/>
        <v>N.D.</v>
      </c>
      <c r="E9" s="45"/>
      <c r="F9" t="e">
        <f t="shared" si="1"/>
        <v>#DIV/0!</v>
      </c>
    </row>
    <row r="10" spans="1:6" x14ac:dyDescent="0.25">
      <c r="C10" s="49"/>
    </row>
    <row r="11" spans="1:6" x14ac:dyDescent="0.25">
      <c r="A11" s="47" t="s">
        <v>47</v>
      </c>
      <c r="B11" s="47"/>
      <c r="C11" s="49" t="str" cm="1">
        <f t="array" ref="C11">IFERROR(VLOOKUP(ROUND(SUM(F8:F9),2),B14:C17,2,TRUE),"DA COMPILARE")</f>
        <v>DA COMPILARE</v>
      </c>
    </row>
    <row r="12" spans="1:6" x14ac:dyDescent="0.25">
      <c r="C12" s="49"/>
    </row>
    <row r="13" spans="1:6" ht="33" customHeight="1" x14ac:dyDescent="0.25">
      <c r="A13" s="76" t="s">
        <v>54</v>
      </c>
      <c r="B13" s="76"/>
      <c r="C13" s="76"/>
      <c r="D13" s="76"/>
    </row>
    <row r="14" spans="1:6" x14ac:dyDescent="0.25">
      <c r="A14" t="s">
        <v>55</v>
      </c>
      <c r="B14" s="45">
        <v>0</v>
      </c>
      <c r="C14" s="49">
        <v>1</v>
      </c>
    </row>
    <row r="15" spans="1:6" x14ac:dyDescent="0.25">
      <c r="A15" t="s">
        <v>56</v>
      </c>
      <c r="B15" s="45">
        <v>0.1</v>
      </c>
      <c r="C15" s="49">
        <v>2</v>
      </c>
    </row>
    <row r="16" spans="1:6" x14ac:dyDescent="0.25">
      <c r="A16" t="s">
        <v>57</v>
      </c>
      <c r="B16" s="45">
        <v>0.25</v>
      </c>
      <c r="C16" s="49">
        <v>3</v>
      </c>
    </row>
    <row r="17" spans="1:3" x14ac:dyDescent="0.25">
      <c r="A17" t="s">
        <v>58</v>
      </c>
      <c r="B17" s="45">
        <v>0.4</v>
      </c>
      <c r="C17" s="49">
        <v>4</v>
      </c>
    </row>
    <row r="18" spans="1:3" x14ac:dyDescent="0.25">
      <c r="A18" s="45"/>
      <c r="B18" s="45"/>
    </row>
  </sheetData>
  <sheetProtection algorithmName="SHA-512" hashValue="UmGkDd33fcBNz2HHrtw0jnHc5uIM8v6XRKVuT7FiSCh4xH33crO6BGBW7XNe7mQ87ChUVU2bgG9Lv4rQHAXcvQ==" saltValue="DXCeKV6Nf0Al1u0zw5jfVA==" spinCount="100000" sheet="1"/>
  <mergeCells count="1">
    <mergeCell ref="A13:D13"/>
  </mergeCells>
  <dataValidations count="1">
    <dataValidation type="whole" operator="greaterThanOrEqual" allowBlank="1" showInputMessage="1" showErrorMessage="1" errorTitle="ATTENZIONE" error="Inserire numeri interi (numero di clienti)." sqref="C6:C8" xr:uid="{00000000-0002-0000-0100-000000000000}">
      <formula1>0</formula1>
    </dataValidation>
  </dataValidations>
  <hyperlinks>
    <hyperlink ref="C1" location="Autovalutazione!A1" display="Torna al report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8"/>
  <sheetViews>
    <sheetView showGridLines="0" zoomScale="130" zoomScaleNormal="130" workbookViewId="0">
      <selection activeCell="C6" sqref="C6"/>
    </sheetView>
  </sheetViews>
  <sheetFormatPr defaultColWidth="0" defaultRowHeight="15" customHeight="1" zeroHeight="1" x14ac:dyDescent="0.25"/>
  <cols>
    <col min="1" max="1" width="41.85546875" customWidth="1"/>
    <col min="2" max="2" width="7.28515625" customWidth="1"/>
    <col min="3" max="3" width="18.5703125" bestFit="1" customWidth="1"/>
    <col min="4" max="4" width="9.140625" customWidth="1"/>
    <col min="5" max="6" width="0" hidden="1" customWidth="1"/>
    <col min="7" max="16384" width="9.140625" hidden="1"/>
  </cols>
  <sheetData>
    <row r="1" spans="1:6" x14ac:dyDescent="0.25">
      <c r="A1" s="44" t="str">
        <f>Autovalutazione!F2</f>
        <v>DATA</v>
      </c>
      <c r="B1" s="44"/>
      <c r="C1" s="50" t="s">
        <v>53</v>
      </c>
    </row>
    <row r="2" spans="1:6" ht="15.75" thickBot="1" x14ac:dyDescent="0.3">
      <c r="A2" s="33" t="s">
        <v>42</v>
      </c>
      <c r="B2" s="33"/>
    </row>
    <row r="3" spans="1:6" ht="15.75" thickBot="1" x14ac:dyDescent="0.3">
      <c r="A3" s="55" t="s">
        <v>37</v>
      </c>
      <c r="C3" s="60">
        <f>'Analisi tipologia clienti'!C3</f>
        <v>0</v>
      </c>
    </row>
    <row r="4" spans="1:6" x14ac:dyDescent="0.25"/>
    <row r="5" spans="1:6" ht="29.45" customHeight="1" x14ac:dyDescent="0.25">
      <c r="A5" s="54" t="s">
        <v>43</v>
      </c>
      <c r="B5" s="34"/>
      <c r="C5" s="53" t="s">
        <v>40</v>
      </c>
    </row>
    <row r="6" spans="1:6" x14ac:dyDescent="0.25">
      <c r="A6" s="35" t="s">
        <v>28</v>
      </c>
      <c r="B6" s="35"/>
      <c r="C6" s="66"/>
      <c r="D6" s="51" t="str">
        <f>IFERROR(C6/$C$3,"N.D.")</f>
        <v>N.D.</v>
      </c>
    </row>
    <row r="7" spans="1:6" x14ac:dyDescent="0.25">
      <c r="A7" s="35" t="s">
        <v>29</v>
      </c>
      <c r="B7" s="35"/>
      <c r="C7" s="66">
        <v>0</v>
      </c>
      <c r="D7" s="51" t="str">
        <f t="shared" ref="D7:D9" si="0">IFERROR(C7/$C$3,"N.D.")</f>
        <v>N.D.</v>
      </c>
    </row>
    <row r="8" spans="1:6" x14ac:dyDescent="0.25">
      <c r="A8" s="35" t="s">
        <v>30</v>
      </c>
      <c r="B8" s="35"/>
      <c r="C8" s="66">
        <v>0</v>
      </c>
      <c r="D8" s="52" t="str">
        <f t="shared" si="0"/>
        <v>N.D.</v>
      </c>
      <c r="F8" t="e">
        <f t="shared" ref="F8:F9" si="1">C8/$C$3</f>
        <v>#DIV/0!</v>
      </c>
    </row>
    <row r="9" spans="1:6" x14ac:dyDescent="0.25">
      <c r="A9" s="35" t="s">
        <v>31</v>
      </c>
      <c r="B9" s="35"/>
      <c r="C9" s="48">
        <f>C3-SUM(C6:C8)</f>
        <v>0</v>
      </c>
      <c r="D9" s="52" t="str">
        <f t="shared" si="0"/>
        <v>N.D.</v>
      </c>
      <c r="E9" s="45"/>
      <c r="F9" t="e">
        <f t="shared" si="1"/>
        <v>#DIV/0!</v>
      </c>
    </row>
    <row r="10" spans="1:6" x14ac:dyDescent="0.25">
      <c r="C10" s="49"/>
    </row>
    <row r="11" spans="1:6" ht="15" customHeight="1" x14ac:dyDescent="0.25">
      <c r="A11" s="47" t="s">
        <v>59</v>
      </c>
      <c r="B11" s="47"/>
      <c r="C11" s="49" t="str" cm="1">
        <f t="array" ref="C11">IFERROR(VLOOKUP(ROUND(SUM(F8:F9),2),B14:C17,2,TRUE),"DA COMPILARE")</f>
        <v>DA COMPILARE</v>
      </c>
    </row>
    <row r="12" spans="1:6" x14ac:dyDescent="0.25">
      <c r="C12" s="49"/>
    </row>
    <row r="13" spans="1:6" ht="33" customHeight="1" x14ac:dyDescent="0.25">
      <c r="A13" s="76" t="s">
        <v>60</v>
      </c>
      <c r="B13" s="76"/>
      <c r="C13" s="76"/>
      <c r="D13" s="76"/>
    </row>
    <row r="14" spans="1:6" x14ac:dyDescent="0.25">
      <c r="A14" t="s">
        <v>55</v>
      </c>
      <c r="B14" s="45">
        <v>0</v>
      </c>
      <c r="C14" s="49">
        <v>1</v>
      </c>
    </row>
    <row r="15" spans="1:6" x14ac:dyDescent="0.25">
      <c r="A15" t="s">
        <v>56</v>
      </c>
      <c r="B15" s="45">
        <v>0.1</v>
      </c>
      <c r="C15" s="49">
        <v>2</v>
      </c>
    </row>
    <row r="16" spans="1:6" x14ac:dyDescent="0.25">
      <c r="A16" t="s">
        <v>57</v>
      </c>
      <c r="B16" s="45">
        <v>0.25</v>
      </c>
      <c r="C16" s="49">
        <v>3</v>
      </c>
    </row>
    <row r="17" spans="1:3" x14ac:dyDescent="0.25">
      <c r="A17" t="s">
        <v>58</v>
      </c>
      <c r="B17" s="45">
        <v>0.4</v>
      </c>
      <c r="C17" s="49">
        <v>4</v>
      </c>
    </row>
    <row r="18" spans="1:3" x14ac:dyDescent="0.25">
      <c r="A18" s="45"/>
      <c r="B18" s="45"/>
    </row>
  </sheetData>
  <sheetProtection algorithmName="SHA-512" hashValue="wMZN00iWzOecWdtOz1loMq4y+egY6Ls6zUdYQOL3LbaBtgN4v7ygzh6v4RbWim6/tLKc5miA1V0a5h7bbDGA0A==" saltValue="iDqvnu+uvFbl9VtT32lSpQ==" spinCount="100000" sheet="1"/>
  <mergeCells count="1">
    <mergeCell ref="A13:D13"/>
  </mergeCells>
  <dataValidations count="1">
    <dataValidation type="whole" operator="greaterThanOrEqual" allowBlank="1" showInputMessage="1" showErrorMessage="1" errorTitle="ATTENZIONE" error="Inserire numeri interi (numero di clienti)." sqref="C6:C8" xr:uid="{00000000-0002-0000-0200-000000000000}">
      <formula1>0</formula1>
    </dataValidation>
  </dataValidations>
  <hyperlinks>
    <hyperlink ref="C1" location="Autovalutazione!A1" display="Torna al report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8"/>
  <sheetViews>
    <sheetView showGridLines="0" zoomScale="130" zoomScaleNormal="130" workbookViewId="0">
      <selection activeCell="C3" sqref="C3"/>
    </sheetView>
  </sheetViews>
  <sheetFormatPr defaultColWidth="0" defaultRowHeight="15" customHeight="1" zeroHeight="1" x14ac:dyDescent="0.25"/>
  <cols>
    <col min="1" max="1" width="41.85546875" customWidth="1"/>
    <col min="2" max="2" width="7.28515625" customWidth="1"/>
    <col min="3" max="3" width="18.5703125" bestFit="1" customWidth="1"/>
    <col min="4" max="4" width="9.140625" customWidth="1"/>
    <col min="5" max="6" width="0" hidden="1" customWidth="1"/>
    <col min="7" max="16384" width="9.140625" hidden="1"/>
  </cols>
  <sheetData>
    <row r="1" spans="1:6" x14ac:dyDescent="0.25">
      <c r="A1" s="44" t="str">
        <f>Autovalutazione!F2</f>
        <v>DATA</v>
      </c>
      <c r="B1" s="44"/>
      <c r="C1" s="61" t="s">
        <v>53</v>
      </c>
    </row>
    <row r="2" spans="1:6" ht="15.75" thickBot="1" x14ac:dyDescent="0.3">
      <c r="A2" s="33" t="s">
        <v>70</v>
      </c>
      <c r="B2" s="33"/>
    </row>
    <row r="3" spans="1:6" ht="15.75" thickBot="1" x14ac:dyDescent="0.3">
      <c r="A3" s="55" t="s">
        <v>37</v>
      </c>
      <c r="C3" s="67">
        <f>+'Analisi tipologia clienti'!C3</f>
        <v>0</v>
      </c>
    </row>
    <row r="4" spans="1:6" x14ac:dyDescent="0.25"/>
    <row r="5" spans="1:6" ht="29.45" customHeight="1" x14ac:dyDescent="0.25">
      <c r="A5" s="54" t="s">
        <v>61</v>
      </c>
      <c r="B5" s="34"/>
      <c r="C5" s="56" t="s">
        <v>62</v>
      </c>
    </row>
    <row r="6" spans="1:6" x14ac:dyDescent="0.25">
      <c r="A6" s="35" t="s">
        <v>48</v>
      </c>
      <c r="B6" s="35"/>
      <c r="C6" s="66"/>
      <c r="D6" s="52" t="str">
        <f>IFERROR(C6/$C$3,"N.D.")</f>
        <v>N.D.</v>
      </c>
      <c r="F6" s="59" t="e">
        <f t="shared" ref="F6:F7" si="0">C6/$C$3</f>
        <v>#DIV/0!</v>
      </c>
    </row>
    <row r="7" spans="1:6" x14ac:dyDescent="0.25">
      <c r="A7" s="35" t="s">
        <v>49</v>
      </c>
      <c r="B7" s="35"/>
      <c r="C7" s="66">
        <v>0</v>
      </c>
      <c r="D7" s="52" t="str">
        <f t="shared" ref="D7:D9" si="1">IFERROR(C7/$C$3,"N.D.")</f>
        <v>N.D.</v>
      </c>
      <c r="F7" s="59" t="e">
        <f t="shared" si="0"/>
        <v>#DIV/0!</v>
      </c>
    </row>
    <row r="8" spans="1:6" x14ac:dyDescent="0.25">
      <c r="A8" s="35" t="s">
        <v>50</v>
      </c>
      <c r="B8" s="35"/>
      <c r="C8" s="66">
        <v>0</v>
      </c>
      <c r="D8" s="58" t="str">
        <f t="shared" si="1"/>
        <v>N.D.</v>
      </c>
    </row>
    <row r="9" spans="1:6" x14ac:dyDescent="0.25">
      <c r="A9" s="35" t="s">
        <v>51</v>
      </c>
      <c r="B9" s="35"/>
      <c r="C9" s="48">
        <f>C3-SUM(C6:C8)</f>
        <v>0</v>
      </c>
      <c r="D9" s="58" t="str">
        <f t="shared" si="1"/>
        <v>N.D.</v>
      </c>
      <c r="E9" s="45"/>
    </row>
    <row r="10" spans="1:6" x14ac:dyDescent="0.25">
      <c r="C10" s="49"/>
    </row>
    <row r="11" spans="1:6" ht="15" customHeight="1" x14ac:dyDescent="0.25">
      <c r="A11" s="47" t="s">
        <v>63</v>
      </c>
      <c r="B11" s="47"/>
      <c r="C11" s="49" t="str" cm="1">
        <f t="array" ref="C11">IFERROR(VLOOKUP(ROUND(SUM(F6:F7),2),B14:C17,2,TRUE),"DA COMPILARE")</f>
        <v>DA COMPILARE</v>
      </c>
    </row>
    <row r="12" spans="1:6" x14ac:dyDescent="0.25">
      <c r="C12" s="49"/>
    </row>
    <row r="13" spans="1:6" ht="33" customHeight="1" x14ac:dyDescent="0.25">
      <c r="A13" s="76" t="s">
        <v>64</v>
      </c>
      <c r="B13" s="76"/>
      <c r="C13" s="76"/>
      <c r="D13" s="76"/>
    </row>
    <row r="14" spans="1:6" x14ac:dyDescent="0.25">
      <c r="A14" t="s">
        <v>65</v>
      </c>
      <c r="B14" s="45">
        <v>0</v>
      </c>
      <c r="C14" s="49">
        <v>4</v>
      </c>
    </row>
    <row r="15" spans="1:6" x14ac:dyDescent="0.25">
      <c r="A15" t="s">
        <v>66</v>
      </c>
      <c r="B15" s="45">
        <v>0.45</v>
      </c>
      <c r="C15" s="49">
        <v>3</v>
      </c>
    </row>
    <row r="16" spans="1:6" x14ac:dyDescent="0.25">
      <c r="A16" t="s">
        <v>67</v>
      </c>
      <c r="B16" s="45">
        <v>0.6</v>
      </c>
      <c r="C16" s="49">
        <v>2</v>
      </c>
    </row>
    <row r="17" spans="1:3" x14ac:dyDescent="0.25">
      <c r="A17" s="57" t="s">
        <v>68</v>
      </c>
      <c r="B17" s="45">
        <v>0.8</v>
      </c>
      <c r="C17" s="49">
        <v>1</v>
      </c>
    </row>
    <row r="18" spans="1:3" x14ac:dyDescent="0.25">
      <c r="A18" s="45"/>
      <c r="B18" s="45"/>
    </row>
  </sheetData>
  <sheetProtection password="F361" sheet="1" objects="1" scenarios="1"/>
  <mergeCells count="1">
    <mergeCell ref="A13:D13"/>
  </mergeCells>
  <dataValidations count="1">
    <dataValidation type="whole" operator="greaterThanOrEqual" allowBlank="1" showInputMessage="1" showErrorMessage="1" errorTitle="ATTENZIONE" error="Inserire numeri interi (numero di clienti)." sqref="C6:C8" xr:uid="{00000000-0002-0000-0300-000000000000}">
      <formula1>0</formula1>
    </dataValidation>
  </dataValidations>
  <hyperlinks>
    <hyperlink ref="C1" location="Autovalutazione!A1" display="Torna al report" xr:uid="{00000000-0004-0000-03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cf8ac7-ed20-4cf7-b91d-51364c35da40">
      <Terms xmlns="http://schemas.microsoft.com/office/infopath/2007/PartnerControls"/>
    </lcf76f155ced4ddcb4097134ff3c332f>
    <TaxCatchAll xmlns="853cc79c-6233-4050-9034-9cd6d304664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F132190BDC4A478A3AAB98CFE43BFB" ma:contentTypeVersion="15" ma:contentTypeDescription="Creare un nuovo documento." ma:contentTypeScope="" ma:versionID="dc5f0b2402fd46dd27dcba2094585f46">
  <xsd:schema xmlns:xsd="http://www.w3.org/2001/XMLSchema" xmlns:xs="http://www.w3.org/2001/XMLSchema" xmlns:p="http://schemas.microsoft.com/office/2006/metadata/properties" xmlns:ns2="b7cf8ac7-ed20-4cf7-b91d-51364c35da40" xmlns:ns3="853cc79c-6233-4050-9034-9cd6d3046647" targetNamespace="http://schemas.microsoft.com/office/2006/metadata/properties" ma:root="true" ma:fieldsID="e259612b2f165ef50f9e7785daaba224" ns2:_="" ns3:_="">
    <xsd:import namespace="b7cf8ac7-ed20-4cf7-b91d-51364c35da40"/>
    <xsd:import namespace="853cc79c-6233-4050-9034-9cd6d30466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f8ac7-ed20-4cf7-b91d-51364c35da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0716fea8-4a02-4d7a-b788-5469290f30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3cc79c-6233-4050-9034-9cd6d304664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7640b4bc-cfdf-4da8-8d4a-73fdefa1e825}" ma:internalName="TaxCatchAll" ma:showField="CatchAllData" ma:web="853cc79c-6233-4050-9034-9cd6d30466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49D715-0BBE-4F7A-9A59-6607AC5F1512}">
  <ds:schemaRefs>
    <ds:schemaRef ds:uri="http://schemas.microsoft.com/office/2006/metadata/properties"/>
    <ds:schemaRef ds:uri="http://schemas.microsoft.com/office/infopath/2007/PartnerControls"/>
    <ds:schemaRef ds:uri="b7cf8ac7-ed20-4cf7-b91d-51364c35da40"/>
    <ds:schemaRef ds:uri="853cc79c-6233-4050-9034-9cd6d3046647"/>
  </ds:schemaRefs>
</ds:datastoreItem>
</file>

<file path=customXml/itemProps2.xml><?xml version="1.0" encoding="utf-8"?>
<ds:datastoreItem xmlns:ds="http://schemas.openxmlformats.org/officeDocument/2006/customXml" ds:itemID="{2C18D1C7-79FA-484F-B81D-6B802F6705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65B7C0-C484-4688-872C-C5FB0D90997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Autovalutazione</vt:lpstr>
      <vt:lpstr>Analisi tipologia clienti</vt:lpstr>
      <vt:lpstr>Analisi area geografica</vt:lpstr>
      <vt:lpstr>Analisi servizi offerti</vt:lpstr>
      <vt:lpstr>Autovalutazione!Area_stampa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Boidi</dc:creator>
  <cp:lastModifiedBy>Michela Boidi</cp:lastModifiedBy>
  <cp:lastPrinted>2019-11-14T18:06:20Z</cp:lastPrinted>
  <dcterms:created xsi:type="dcterms:W3CDTF">2019-05-04T16:04:25Z</dcterms:created>
  <dcterms:modified xsi:type="dcterms:W3CDTF">2025-07-07T14:09:19Z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0x01010018F132190BDC4A478A3AAB98CFE43BFB</vt:lpwstr>
  </property>
  <property fmtid="{D5CDD505-2E9C-101B-9397-08002B2CF9AE}" pid="3" name="Order">
    <vt:r8>28780200</vt:r8>
  </property>
  <property fmtid="{D5CDD505-2E9C-101B-9397-08002B2CF9AE}" pid="4" name="MediaServiceImageTags">
    <vt:lpwstr/>
  </property>
</Properties>
</file>